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402"/>
  </bookViews>
  <sheets>
    <sheet name="2. Rozpočet - štandard na šírku" sheetId="1" r:id="rId1"/>
  </sheets>
  <calcPr calcId="125725" iterateCount="1"/>
</workbook>
</file>

<file path=xl/calcChain.xml><?xml version="1.0" encoding="utf-8"?>
<calcChain xmlns="http://schemas.openxmlformats.org/spreadsheetml/2006/main">
  <c r="I64" i="1"/>
  <c r="I65"/>
  <c r="J65"/>
  <c r="J64"/>
  <c r="I63"/>
  <c r="J63"/>
  <c r="J62"/>
  <c r="I41"/>
  <c r="J41"/>
  <c r="I42"/>
  <c r="J42"/>
  <c r="I43"/>
  <c r="J43"/>
  <c r="I44"/>
  <c r="J44"/>
  <c r="I45"/>
  <c r="J45"/>
  <c r="I46"/>
  <c r="J46"/>
  <c r="I47"/>
  <c r="J47"/>
  <c r="I48"/>
  <c r="J48"/>
  <c r="I49"/>
  <c r="J49"/>
  <c r="I50"/>
  <c r="J50"/>
  <c r="I51"/>
  <c r="J51"/>
  <c r="I52"/>
  <c r="J52"/>
  <c r="I53"/>
  <c r="J53"/>
  <c r="I54"/>
  <c r="J54"/>
  <c r="I55"/>
  <c r="J55"/>
  <c r="I56"/>
  <c r="J56"/>
  <c r="I57"/>
  <c r="J57"/>
  <c r="I58"/>
  <c r="J58"/>
  <c r="I59"/>
  <c r="J59"/>
  <c r="I60"/>
  <c r="J60"/>
  <c r="I61"/>
  <c r="J61"/>
  <c r="I40"/>
  <c r="J40"/>
  <c r="I36"/>
  <c r="J36"/>
  <c r="I37"/>
  <c r="J37"/>
  <c r="I38"/>
  <c r="J38"/>
  <c r="I35"/>
  <c r="I34"/>
  <c r="I30"/>
  <c r="J30"/>
  <c r="I31"/>
  <c r="J31"/>
  <c r="I32"/>
  <c r="J32"/>
  <c r="I33"/>
  <c r="J33"/>
  <c r="I29"/>
  <c r="J29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I27"/>
  <c r="J27"/>
  <c r="I12"/>
  <c r="J12"/>
  <c r="J35"/>
  <c r="I62"/>
  <c r="J39"/>
  <c r="J34"/>
  <c r="J11"/>
  <c r="I11"/>
  <c r="I39"/>
  <c r="J28"/>
  <c r="I28"/>
  <c r="J10"/>
  <c r="J66"/>
  <c r="I10"/>
  <c r="I66"/>
</calcChain>
</file>

<file path=xl/sharedStrings.xml><?xml version="1.0" encoding="utf-8"?>
<sst xmlns="http://schemas.openxmlformats.org/spreadsheetml/2006/main" count="242" uniqueCount="153">
  <si>
    <t xml:space="preserve">ROZPOČET  </t>
  </si>
  <si>
    <t>Stavba:   Výstavba MŠ v obci Bzenov, Obec Bzenov, č.p.124/1</t>
  </si>
  <si>
    <t>Objekt:   Budova (vnútorné ZTI)</t>
  </si>
  <si>
    <t>a (vonkajšie ZTI)</t>
  </si>
  <si>
    <t xml:space="preserve">Objednávateľ:   </t>
  </si>
  <si>
    <t>Časť:</t>
  </si>
  <si>
    <t xml:space="preserve">Zhotoviteľ:   </t>
  </si>
  <si>
    <t xml:space="preserve">JKSO:   </t>
  </si>
  <si>
    <t>Dátum 5.5.2016</t>
  </si>
  <si>
    <t>P.Č.</t>
  </si>
  <si>
    <t>KCN</t>
  </si>
  <si>
    <t>Kód položky</t>
  </si>
  <si>
    <t>Popis</t>
  </si>
  <si>
    <t>MJ</t>
  </si>
  <si>
    <t>Množstvo celkom</t>
  </si>
  <si>
    <t>Cena jednotková</t>
  </si>
  <si>
    <t>Dodávka</t>
  </si>
  <si>
    <t>Montáž</t>
  </si>
  <si>
    <t>Cena celkom</t>
  </si>
  <si>
    <t>Hmotnosť celkom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</si>
  <si>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</si>
  <si>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</si>
  <si>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</si>
  <si>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</si>
  <si>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</si>
  <si>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</si>
  <si>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</si>
  <si>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</si>
  <si>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</si>
  <si>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</si>
  <si>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</si>
  <si>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HSV</t>
  </si>
  <si>
    <t xml:space="preserve">Práce a dodávky HSV   </t>
  </si>
  <si>
    <t xml:space="preserve">Zemné práce   </t>
  </si>
  <si>
    <t>221</t>
  </si>
  <si>
    <t>113107122</t>
  </si>
  <si>
    <t xml:space="preserve">Odstránenie krytu v ploche do 200 m2 z kameniva hrubého drveného, hr.100 do 200 mm,  -0,23500t   </t>
  </si>
  <si>
    <t>m2</t>
  </si>
  <si>
    <t>113107131</t>
  </si>
  <si>
    <t xml:space="preserve">Odstránenie krytu v ploche do 200 m2 z betónu prostého, hr. vrstvy do 150 mm,  -0,22500t   </t>
  </si>
  <si>
    <t>113107143</t>
  </si>
  <si>
    <t xml:space="preserve">Odstránenie  krytu asfaltového v ploche do 200 m2, hr.nad 100 do 150 mm,  -0,31600t   </t>
  </si>
  <si>
    <t>001</t>
  </si>
  <si>
    <t>130201001</t>
  </si>
  <si>
    <t xml:space="preserve">Výkop jamy a ryhy v obmedzenom priestore horn. tr.3 ručne   </t>
  </si>
  <si>
    <t>m3</t>
  </si>
  <si>
    <t>132201202</t>
  </si>
  <si>
    <t xml:space="preserve">Výkop ryhy šírky 600-2000mm horn.3 od 100 do 1000 m3   </t>
  </si>
  <si>
    <t>132201401</t>
  </si>
  <si>
    <t xml:space="preserve">Hĺbený výkop pod základmi s odhodením výkopku na vzdialenosť 3 m alebo naložením v hornine 3   </t>
  </si>
  <si>
    <t>134702101</t>
  </si>
  <si>
    <t xml:space="preserve">Výkop pre vodárenskú studňu nespúšťanú do 4m hornina1-4 s pažením príložným do 2m   </t>
  </si>
  <si>
    <t>134702102</t>
  </si>
  <si>
    <t xml:space="preserve">Výkop pre vodárenskú studňu nespúšťanú do 4m hornina1-4 s pažením príložným 2-6m   </t>
  </si>
  <si>
    <t>151101101</t>
  </si>
  <si>
    <t xml:space="preserve">Paženie a rozopretie stien rýh pre podzemné vedenie, príložné do 2 m   </t>
  </si>
  <si>
    <t>151101111</t>
  </si>
  <si>
    <t xml:space="preserve">Odstránenie paženia rýh pre podzemné vedenie, príložné hĺbky do 2 m   </t>
  </si>
  <si>
    <t>161101501</t>
  </si>
  <si>
    <t xml:space="preserve">Zvislé premiestnenie výkopku z horniny I až IV   </t>
  </si>
  <si>
    <t>162201101</t>
  </si>
  <si>
    <t xml:space="preserve">Vodorovné premiestnenie výkopku z horniny 1-4 do 20m   </t>
  </si>
  <si>
    <t>162401102</t>
  </si>
  <si>
    <t xml:space="preserve">Vodorovné premiestnenie výkopku po spevnenej ceste, z horniny tr.1-4 do 2000 m   </t>
  </si>
  <si>
    <t>171201101</t>
  </si>
  <si>
    <t xml:space="preserve">Uloženie sypaniny do násypov s rozprestretím sypaniny vo vrstvách a s hrubým urovnaním nezhutnených   </t>
  </si>
  <si>
    <t>174101002</t>
  </si>
  <si>
    <t xml:space="preserve">Zásyp sypaninou so zhutnením jám, šachiet, rýh, zárezov alebo okolo objektov nad 100 do 1000 m3   </t>
  </si>
  <si>
    <t>175101102</t>
  </si>
  <si>
    <t xml:space="preserve">Obsyp potrubia sypaninou z vhodných hornín 1 až 4 s prehodením sypaniny   </t>
  </si>
  <si>
    <t xml:space="preserve">Vodorovné konštrukcie   </t>
  </si>
  <si>
    <t>271</t>
  </si>
  <si>
    <t>451572111</t>
  </si>
  <si>
    <t xml:space="preserve">Lôžko pod potrubie, stoky a drobné objekty, v otvorenom výkope z kameniva drobného ťaženého 0-4 mm   </t>
  </si>
  <si>
    <t>583</t>
  </si>
  <si>
    <t>5833117000</t>
  </si>
  <si>
    <t xml:space="preserve">Kamenivo tažené drobné 0-4 n   </t>
  </si>
  <si>
    <t>t</t>
  </si>
  <si>
    <t>452112131</t>
  </si>
  <si>
    <t xml:space="preserve">Osadenie prstenca pod poklopy a mreže, výšky nad 200 mm   </t>
  </si>
  <si>
    <t>ks</t>
  </si>
  <si>
    <t>452112211</t>
  </si>
  <si>
    <t xml:space="preserve">Osadenie rámu pod poklopy a mreže, výšky do 100 mm   </t>
  </si>
  <si>
    <t>452386151</t>
  </si>
  <si>
    <t xml:space="preserve">Vyrovnávací prstenec z prostého betónu tr.C 12/15 pod poklopy a mreže, výška do 100 mm   </t>
  </si>
  <si>
    <t xml:space="preserve">Komunikácie   </t>
  </si>
  <si>
    <t>564861111</t>
  </si>
  <si>
    <t xml:space="preserve">Podklad zo štrkodrviny s rozprestrením a zhutnením, hr.po zhutnení 200 mm   </t>
  </si>
  <si>
    <t>564871111</t>
  </si>
  <si>
    <t xml:space="preserve">Podklad zo štrkodrviny s rozprestrením a zhutnením, hr.po zhutnení 250 mm   </t>
  </si>
  <si>
    <t>565173011</t>
  </si>
  <si>
    <t xml:space="preserve">Podklad z drveného kameniva obaľovaného asfaltom typ OM hr.100 mm   </t>
  </si>
  <si>
    <t>576751111</t>
  </si>
  <si>
    <t xml:space="preserve">Koberec asfaltový zo štrkopiesku s rozprestretím a so zhutnením, po zhutnení hr.60 mm   </t>
  </si>
  <si>
    <t xml:space="preserve">Rúrové vedenie   </t>
  </si>
  <si>
    <t>837355121</t>
  </si>
  <si>
    <t xml:space="preserve">Prevedenie bodu napojenia na jestvujúcu kanalizáciu   </t>
  </si>
  <si>
    <t>871161121</t>
  </si>
  <si>
    <t xml:space="preserve">Montáž potrubia z tlakových polyetylénových rúrok priemeru DN32 mm   </t>
  </si>
  <si>
    <t>m</t>
  </si>
  <si>
    <t>286</t>
  </si>
  <si>
    <t>2861132800</t>
  </si>
  <si>
    <t xml:space="preserve">Rúrka novodurová tahaná RPE 40x4,3   </t>
  </si>
  <si>
    <t>kg</t>
  </si>
  <si>
    <t>879172199</t>
  </si>
  <si>
    <t xml:space="preserve">Príplatok k cene za montáž vodovodných prípojok DN od 32 do 80   </t>
  </si>
  <si>
    <t>879262199</t>
  </si>
  <si>
    <t xml:space="preserve">Montáž prechodie  HDPE/OC DN32   </t>
  </si>
  <si>
    <t>2864816600</t>
  </si>
  <si>
    <t xml:space="preserve">Prechodka D-G priama vnútorný závit DN32   </t>
  </si>
  <si>
    <t>892233111</t>
  </si>
  <si>
    <t xml:space="preserve">Preplach a dezinfekcia vodovodného potrubia DN od 40 do 70   </t>
  </si>
  <si>
    <t>892241111</t>
  </si>
  <si>
    <t xml:space="preserve">Ostatné práce na rúrovom vedení, tlakové skúšky vodovodného potrubia DN do 80   </t>
  </si>
  <si>
    <t>892311000</t>
  </si>
  <si>
    <t xml:space="preserve">Skúška tesnosti kanalizácie D 150   </t>
  </si>
  <si>
    <t>894401111</t>
  </si>
  <si>
    <t xml:space="preserve">Osadenie betónového dielca pre šachty, rovná alebo prechodová skruž TBS   </t>
  </si>
  <si>
    <t>592</t>
  </si>
  <si>
    <t>5922432000</t>
  </si>
  <si>
    <t xml:space="preserve">Prefabrikát betónový-vstupná šachta TBS 2-60 Ms 60/v.100   </t>
  </si>
  <si>
    <t>5922580000</t>
  </si>
  <si>
    <t xml:space="preserve">Prefabrikát betónový pre studne - TBH 2 - 100, Betónová skruž, d - 100,rozm.1000 x 1000mm, PREFA Bytca-Hravé.SK,s.r.o.   </t>
  </si>
  <si>
    <t>894431112</t>
  </si>
  <si>
    <t xml:space="preserve">Montáž revíznej šachty z PVC, DN 315/160 (DN šachty/DN potr. vedenia), hl. 1100 do 1500 mm   </t>
  </si>
  <si>
    <t>2866105000</t>
  </si>
  <si>
    <t xml:space="preserve">Šachta kanalizačná plastová DN400 s troma prípojmi, vrátane nádstavca a poklopu   </t>
  </si>
  <si>
    <t>899102111</t>
  </si>
  <si>
    <t xml:space="preserve">Osadenie poklopu liatinového a oceľového vrátane rámu hmotn. nad 50 do 100 kg   </t>
  </si>
  <si>
    <t>552</t>
  </si>
  <si>
    <t>5524211160</t>
  </si>
  <si>
    <t xml:space="preserve">Poklop kanalizacný komplet okrúhly,so zámkom,trieda D 400kN,DO-600 Z, H 115   </t>
  </si>
  <si>
    <t>899721111</t>
  </si>
  <si>
    <t xml:space="preserve">Vyhľadávací vodič na potrubí PVC DN do 150 mm   </t>
  </si>
  <si>
    <t>899721112</t>
  </si>
  <si>
    <t xml:space="preserve">Výstražná fólia   </t>
  </si>
  <si>
    <t>899911111</t>
  </si>
  <si>
    <t xml:space="preserve">Ostatné zabezpečovacie práce na  vybudovanie vodovodnej prípojky v cestnej komunikácií (vytyčenie jestv. podzemných sietí)   </t>
  </si>
  <si>
    <t>súb</t>
  </si>
  <si>
    <t>899911112</t>
  </si>
  <si>
    <t xml:space="preserve">Porealizačné zameranie všetkých vonkajších podzemných inžinierských sietí   </t>
  </si>
  <si>
    <t>899912101</t>
  </si>
  <si>
    <t xml:space="preserve">Montáž a dodávka plastových chraničiek na vodovodné  potrubie   </t>
  </si>
  <si>
    <t>2861381300</t>
  </si>
  <si>
    <t xml:space="preserve">Káblové chránicky - HOPE rúrky FXP63-44m, FXP75-32m  NAV   </t>
  </si>
  <si>
    <t xml:space="preserve">Ostatné konštrukcie a práce-búranie   </t>
  </si>
  <si>
    <t>919735113</t>
  </si>
  <si>
    <t xml:space="preserve">Rezanie existujúceho asfaltového krytu alebo podkladu hĺbky nad 100 do 150 mm   </t>
  </si>
  <si>
    <t>99</t>
  </si>
  <si>
    <t xml:space="preserve">Presun hmôt HSV   </t>
  </si>
  <si>
    <t>998276101</t>
  </si>
  <si>
    <t xml:space="preserve">Presun hmôt pre rúrové vedenie hĺbené z rúr z plast., hmôt alebo sklolamin. v otvorenom výkope   </t>
  </si>
  <si>
    <t xml:space="preserve">Celkom   </t>
  </si>
</sst>
</file>

<file path=xl/styles.xml><?xml version="1.0" encoding="utf-8"?>
<styleSheet xmlns="http://schemas.openxmlformats.org/spreadsheetml/2006/main">
  <numFmts count="2">
    <numFmt numFmtId="164" formatCode="#,##0;\-#,##0"/>
    <numFmt numFmtId="165" formatCode="#,##0.000;\-#,##0.000"/>
  </numFmts>
  <fonts count="9">
    <font>
      <sz val="8"/>
      <name val="MS Sans Serif"/>
      <family val="2"/>
      <charset val="1"/>
    </font>
    <font>
      <b/>
      <sz val="14"/>
      <color indexed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b/>
      <sz val="9"/>
      <color indexed="18"/>
      <name val="Arial CE"/>
      <family val="2"/>
      <charset val="238"/>
    </font>
    <font>
      <i/>
      <sz val="8"/>
      <color indexed="12"/>
      <name val="Arial CE"/>
      <family val="2"/>
      <charset val="238"/>
    </font>
    <font>
      <b/>
      <u/>
      <sz val="8"/>
      <color indexed="10"/>
      <name val="Arial CE"/>
      <family val="2"/>
      <charset val="238"/>
    </font>
    <font>
      <b/>
      <sz val="8"/>
      <color indexed="18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13"/>
        <bgColor indexed="34"/>
      </patternFill>
    </fill>
  </fills>
  <borders count="3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 wrapText="1"/>
      <protection locked="0"/>
    </xf>
  </cellStyleXfs>
  <cellXfs count="86">
    <xf numFmtId="0" fontId="0" fillId="0" borderId="0" xfId="0">
      <alignment vertical="top" wrapText="1"/>
      <protection locked="0"/>
    </xf>
    <xf numFmtId="164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center" vertical="top" wrapText="1"/>
      <protection locked="0"/>
    </xf>
    <xf numFmtId="0" fontId="0" fillId="0" borderId="0" xfId="0" applyAlignment="1">
      <alignment horizontal="left" vertical="top" wrapText="1"/>
      <protection locked="0"/>
    </xf>
    <xf numFmtId="165" fontId="0" fillId="0" borderId="0" xfId="0" applyNumberFormat="1" applyAlignment="1">
      <alignment horizontal="right" vertical="top"/>
      <protection locked="0"/>
    </xf>
    <xf numFmtId="0" fontId="0" fillId="0" borderId="0" xfId="0" applyFont="1" applyAlignment="1">
      <alignment horizontal="left" vertical="top"/>
      <protection locked="0"/>
    </xf>
    <xf numFmtId="0" fontId="1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>
      <alignment horizontal="left"/>
    </xf>
    <xf numFmtId="0" fontId="0" fillId="0" borderId="0" xfId="0" applyAlignment="1">
      <alignment horizontal="left" vertical="top"/>
      <protection locked="0"/>
    </xf>
    <xf numFmtId="0" fontId="3" fillId="2" borderId="0" xfId="0" applyFont="1" applyFill="1" applyAlignment="1" applyProtection="1">
      <alignment horizontal="left"/>
    </xf>
    <xf numFmtId="0" fontId="2" fillId="3" borderId="1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/>
    </xf>
    <xf numFmtId="164" fontId="5" fillId="0" borderId="0" xfId="0" applyNumberFormat="1" applyFont="1" applyAlignment="1">
      <alignment horizontal="center"/>
      <protection locked="0"/>
    </xf>
    <xf numFmtId="0" fontId="5" fillId="0" borderId="0" xfId="0" applyFont="1" applyAlignment="1">
      <alignment horizontal="center" wrapText="1"/>
      <protection locked="0"/>
    </xf>
    <xf numFmtId="0" fontId="5" fillId="0" borderId="0" xfId="0" applyFont="1" applyAlignment="1">
      <alignment horizontal="left" wrapText="1"/>
      <protection locked="0"/>
    </xf>
    <xf numFmtId="165" fontId="5" fillId="0" borderId="0" xfId="0" applyNumberFormat="1" applyFont="1" applyAlignment="1">
      <alignment horizontal="right"/>
      <protection locked="0"/>
    </xf>
    <xf numFmtId="164" fontId="3" fillId="0" borderId="0" xfId="0" applyNumberFormat="1" applyFont="1" applyAlignment="1">
      <alignment horizontal="center"/>
      <protection locked="0"/>
    </xf>
    <xf numFmtId="0" fontId="3" fillId="0" borderId="0" xfId="0" applyFont="1" applyAlignment="1">
      <alignment horizontal="center" wrapText="1"/>
      <protection locked="0"/>
    </xf>
    <xf numFmtId="0" fontId="3" fillId="0" borderId="0" xfId="0" applyFont="1" applyAlignment="1">
      <alignment horizontal="left" wrapText="1"/>
      <protection locked="0"/>
    </xf>
    <xf numFmtId="165" fontId="3" fillId="0" borderId="0" xfId="0" applyNumberFormat="1" applyFont="1" applyAlignment="1">
      <alignment horizontal="right"/>
      <protection locked="0"/>
    </xf>
    <xf numFmtId="164" fontId="2" fillId="0" borderId="2" xfId="0" applyNumberFormat="1" applyFont="1" applyBorder="1" applyAlignment="1">
      <alignment horizontal="center"/>
      <protection locked="0"/>
    </xf>
    <xf numFmtId="0" fontId="2" fillId="0" borderId="3" xfId="0" applyFont="1" applyBorder="1" applyAlignment="1">
      <alignment horizontal="center" wrapText="1"/>
      <protection locked="0"/>
    </xf>
    <xf numFmtId="0" fontId="2" fillId="0" borderId="3" xfId="0" applyFont="1" applyBorder="1" applyAlignment="1">
      <alignment horizontal="left" wrapText="1"/>
      <protection locked="0"/>
    </xf>
    <xf numFmtId="165" fontId="2" fillId="0" borderId="3" xfId="0" applyNumberFormat="1" applyFont="1" applyBorder="1" applyAlignment="1">
      <alignment horizontal="right"/>
      <protection locked="0"/>
    </xf>
    <xf numFmtId="4" fontId="2" fillId="0" borderId="4" xfId="0" applyNumberFormat="1" applyFont="1" applyBorder="1" applyAlignment="1">
      <alignment horizontal="right"/>
      <protection locked="0"/>
    </xf>
    <xf numFmtId="165" fontId="2" fillId="0" borderId="5" xfId="0" applyNumberFormat="1" applyFont="1" applyBorder="1" applyAlignment="1">
      <alignment horizontal="right"/>
      <protection locked="0"/>
    </xf>
    <xf numFmtId="164" fontId="2" fillId="0" borderId="6" xfId="0" applyNumberFormat="1" applyFont="1" applyBorder="1" applyAlignment="1">
      <alignment horizontal="center"/>
      <protection locked="0"/>
    </xf>
    <xf numFmtId="0" fontId="2" fillId="0" borderId="7" xfId="0" applyFont="1" applyBorder="1" applyAlignment="1">
      <alignment horizontal="center" wrapText="1"/>
      <protection locked="0"/>
    </xf>
    <xf numFmtId="0" fontId="2" fillId="0" borderId="7" xfId="0" applyFont="1" applyBorder="1" applyAlignment="1">
      <alignment horizontal="left" wrapText="1"/>
      <protection locked="0"/>
    </xf>
    <xf numFmtId="165" fontId="2" fillId="0" borderId="7" xfId="0" applyNumberFormat="1" applyFont="1" applyBorder="1" applyAlignment="1">
      <alignment horizontal="right"/>
      <protection locked="0"/>
    </xf>
    <xf numFmtId="165" fontId="2" fillId="0" borderId="8" xfId="0" applyNumberFormat="1" applyFont="1" applyBorder="1" applyAlignment="1">
      <alignment horizontal="right"/>
      <protection locked="0"/>
    </xf>
    <xf numFmtId="164" fontId="2" fillId="0" borderId="9" xfId="0" applyNumberFormat="1" applyFont="1" applyBorder="1" applyAlignment="1">
      <alignment horizontal="center"/>
      <protection locked="0"/>
    </xf>
    <xf numFmtId="0" fontId="2" fillId="0" borderId="10" xfId="0" applyFont="1" applyBorder="1" applyAlignment="1">
      <alignment horizontal="center" wrapText="1"/>
      <protection locked="0"/>
    </xf>
    <xf numFmtId="0" fontId="2" fillId="0" borderId="10" xfId="0" applyFont="1" applyBorder="1" applyAlignment="1">
      <alignment horizontal="left" wrapText="1"/>
      <protection locked="0"/>
    </xf>
    <xf numFmtId="165" fontId="2" fillId="0" borderId="10" xfId="0" applyNumberFormat="1" applyFont="1" applyBorder="1" applyAlignment="1">
      <alignment horizontal="right"/>
      <protection locked="0"/>
    </xf>
    <xf numFmtId="165" fontId="2" fillId="0" borderId="11" xfId="0" applyNumberFormat="1" applyFont="1" applyBorder="1" applyAlignment="1">
      <alignment horizontal="right"/>
      <protection locked="0"/>
    </xf>
    <xf numFmtId="164" fontId="2" fillId="0" borderId="12" xfId="0" applyNumberFormat="1" applyFont="1" applyBorder="1" applyAlignment="1">
      <alignment horizontal="center"/>
      <protection locked="0"/>
    </xf>
    <xf numFmtId="0" fontId="2" fillId="0" borderId="13" xfId="0" applyFont="1" applyBorder="1" applyAlignment="1">
      <alignment horizontal="center" wrapText="1"/>
      <protection locked="0"/>
    </xf>
    <xf numFmtId="0" fontId="2" fillId="0" borderId="13" xfId="0" applyFont="1" applyBorder="1" applyAlignment="1">
      <alignment horizontal="left" wrapText="1"/>
      <protection locked="0"/>
    </xf>
    <xf numFmtId="165" fontId="2" fillId="0" borderId="13" xfId="0" applyNumberFormat="1" applyFont="1" applyBorder="1" applyAlignment="1">
      <alignment horizontal="right"/>
      <protection locked="0"/>
    </xf>
    <xf numFmtId="165" fontId="2" fillId="0" borderId="14" xfId="0" applyNumberFormat="1" applyFont="1" applyBorder="1" applyAlignment="1">
      <alignment horizontal="right"/>
      <protection locked="0"/>
    </xf>
    <xf numFmtId="164" fontId="6" fillId="0" borderId="12" xfId="0" applyNumberFormat="1" applyFont="1" applyBorder="1" applyAlignment="1">
      <alignment horizontal="center"/>
      <protection locked="0"/>
    </xf>
    <xf numFmtId="0" fontId="6" fillId="0" borderId="13" xfId="0" applyFont="1" applyBorder="1" applyAlignment="1">
      <alignment horizontal="center" wrapText="1"/>
      <protection locked="0"/>
    </xf>
    <xf numFmtId="0" fontId="6" fillId="0" borderId="13" xfId="0" applyFont="1" applyBorder="1" applyAlignment="1">
      <alignment horizontal="left" wrapText="1"/>
      <protection locked="0"/>
    </xf>
    <xf numFmtId="165" fontId="6" fillId="0" borderId="13" xfId="0" applyNumberFormat="1" applyFont="1" applyBorder="1" applyAlignment="1">
      <alignment horizontal="right"/>
      <protection locked="0"/>
    </xf>
    <xf numFmtId="165" fontId="6" fillId="0" borderId="14" xfId="0" applyNumberFormat="1" applyFont="1" applyBorder="1" applyAlignment="1">
      <alignment horizontal="right"/>
      <protection locked="0"/>
    </xf>
    <xf numFmtId="164" fontId="6" fillId="0" borderId="2" xfId="0" applyNumberFormat="1" applyFont="1" applyBorder="1" applyAlignment="1">
      <alignment horizontal="center"/>
      <protection locked="0"/>
    </xf>
    <xf numFmtId="0" fontId="6" fillId="0" borderId="3" xfId="0" applyFont="1" applyBorder="1" applyAlignment="1">
      <alignment horizontal="center" wrapText="1"/>
      <protection locked="0"/>
    </xf>
    <xf numFmtId="0" fontId="6" fillId="0" borderId="3" xfId="0" applyFont="1" applyBorder="1" applyAlignment="1">
      <alignment horizontal="left" wrapText="1"/>
      <protection locked="0"/>
    </xf>
    <xf numFmtId="165" fontId="6" fillId="0" borderId="3" xfId="0" applyNumberFormat="1" applyFont="1" applyBorder="1" applyAlignment="1">
      <alignment horizontal="right"/>
      <protection locked="0"/>
    </xf>
    <xf numFmtId="165" fontId="6" fillId="0" borderId="5" xfId="0" applyNumberFormat="1" applyFont="1" applyBorder="1" applyAlignment="1">
      <alignment horizontal="right"/>
      <protection locked="0"/>
    </xf>
    <xf numFmtId="164" fontId="6" fillId="0" borderId="9" xfId="0" applyNumberFormat="1" applyFont="1" applyBorder="1" applyAlignment="1">
      <alignment horizontal="center"/>
      <protection locked="0"/>
    </xf>
    <xf numFmtId="0" fontId="6" fillId="0" borderId="10" xfId="0" applyFont="1" applyBorder="1" applyAlignment="1">
      <alignment horizontal="center" wrapText="1"/>
      <protection locked="0"/>
    </xf>
    <xf numFmtId="0" fontId="6" fillId="0" borderId="10" xfId="0" applyFont="1" applyBorder="1" applyAlignment="1">
      <alignment horizontal="left" wrapText="1"/>
      <protection locked="0"/>
    </xf>
    <xf numFmtId="165" fontId="6" fillId="0" borderId="10" xfId="0" applyNumberFormat="1" applyFont="1" applyBorder="1" applyAlignment="1">
      <alignment horizontal="right"/>
      <protection locked="0"/>
    </xf>
    <xf numFmtId="165" fontId="6" fillId="0" borderId="11" xfId="0" applyNumberFormat="1" applyFont="1" applyBorder="1" applyAlignment="1">
      <alignment horizontal="right"/>
      <protection locked="0"/>
    </xf>
    <xf numFmtId="164" fontId="7" fillId="0" borderId="0" xfId="0" applyNumberFormat="1" applyFont="1" applyAlignment="1">
      <alignment horizontal="center"/>
      <protection locked="0"/>
    </xf>
    <xf numFmtId="0" fontId="7" fillId="0" borderId="0" xfId="0" applyFont="1" applyAlignment="1">
      <alignment horizontal="center" wrapText="1"/>
      <protection locked="0"/>
    </xf>
    <xf numFmtId="0" fontId="7" fillId="0" borderId="0" xfId="0" applyFont="1" applyAlignment="1">
      <alignment horizontal="left" wrapText="1"/>
      <protection locked="0"/>
    </xf>
    <xf numFmtId="165" fontId="7" fillId="0" borderId="0" xfId="0" applyNumberFormat="1" applyFont="1" applyAlignment="1">
      <alignment horizontal="right"/>
      <protection locked="0"/>
    </xf>
    <xf numFmtId="4" fontId="8" fillId="0" borderId="0" xfId="0" applyNumberFormat="1" applyFont="1" applyAlignment="1">
      <alignment horizontal="right"/>
      <protection locked="0"/>
    </xf>
    <xf numFmtId="4" fontId="8" fillId="0" borderId="0" xfId="0" applyNumberFormat="1" applyFont="1" applyAlignment="1" applyProtection="1">
      <alignment horizontal="right"/>
    </xf>
    <xf numFmtId="4" fontId="3" fillId="0" borderId="0" xfId="0" applyNumberFormat="1" applyFont="1" applyAlignment="1">
      <alignment horizontal="right"/>
      <protection locked="0"/>
    </xf>
    <xf numFmtId="4" fontId="3" fillId="0" borderId="15" xfId="0" applyNumberFormat="1" applyFont="1" applyBorder="1" applyAlignment="1" applyProtection="1">
      <alignment horizontal="right"/>
    </xf>
    <xf numFmtId="165" fontId="2" fillId="0" borderId="16" xfId="0" applyNumberFormat="1" applyFont="1" applyBorder="1" applyAlignment="1">
      <alignment horizontal="right"/>
      <protection locked="0"/>
    </xf>
    <xf numFmtId="165" fontId="2" fillId="0" borderId="17" xfId="0" applyNumberFormat="1" applyFont="1" applyBorder="1" applyAlignment="1">
      <alignment horizontal="right"/>
      <protection locked="0"/>
    </xf>
    <xf numFmtId="165" fontId="2" fillId="0" borderId="18" xfId="0" applyNumberFormat="1" applyFont="1" applyBorder="1" applyAlignment="1">
      <alignment horizontal="right"/>
      <protection locked="0"/>
    </xf>
    <xf numFmtId="165" fontId="2" fillId="0" borderId="19" xfId="0" applyNumberFormat="1" applyFont="1" applyBorder="1" applyAlignment="1">
      <alignment horizontal="right"/>
      <protection locked="0"/>
    </xf>
    <xf numFmtId="4" fontId="2" fillId="0" borderId="20" xfId="0" applyNumberFormat="1" applyFont="1" applyBorder="1" applyAlignment="1" applyProtection="1">
      <alignment horizontal="right"/>
    </xf>
    <xf numFmtId="4" fontId="2" fillId="0" borderId="21" xfId="0" applyNumberFormat="1" applyFont="1" applyBorder="1" applyAlignment="1">
      <alignment horizontal="right"/>
      <protection locked="0"/>
    </xf>
    <xf numFmtId="4" fontId="2" fillId="0" borderId="21" xfId="0" applyNumberFormat="1" applyFont="1" applyBorder="1" applyAlignment="1" applyProtection="1">
      <alignment horizontal="right"/>
    </xf>
    <xf numFmtId="4" fontId="3" fillId="0" borderId="22" xfId="0" applyNumberFormat="1" applyFont="1" applyBorder="1" applyAlignment="1">
      <alignment horizontal="right"/>
      <protection locked="0"/>
    </xf>
    <xf numFmtId="4" fontId="2" fillId="0" borderId="23" xfId="0" applyNumberFormat="1" applyFont="1" applyBorder="1" applyAlignment="1" applyProtection="1">
      <alignment horizontal="right"/>
    </xf>
    <xf numFmtId="4" fontId="2" fillId="0" borderId="24" xfId="0" applyNumberFormat="1" applyFont="1" applyBorder="1" applyAlignment="1">
      <alignment horizontal="right"/>
      <protection locked="0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>
      <alignment horizontal="right"/>
      <protection locked="0"/>
    </xf>
    <xf numFmtId="4" fontId="2" fillId="0" borderId="26" xfId="0" applyNumberFormat="1" applyFont="1" applyBorder="1" applyAlignment="1" applyProtection="1">
      <alignment horizontal="right"/>
    </xf>
    <xf numFmtId="4" fontId="2" fillId="0" borderId="27" xfId="0" applyNumberFormat="1" applyFont="1" applyBorder="1" applyAlignment="1">
      <alignment horizontal="right"/>
      <protection locked="0"/>
    </xf>
    <xf numFmtId="4" fontId="2" fillId="0" borderId="28" xfId="0" applyNumberFormat="1" applyFont="1" applyBorder="1" applyAlignment="1" applyProtection="1">
      <alignment horizontal="right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>
      <alignment horizontal="right"/>
      <protection locked="0"/>
    </xf>
    <xf numFmtId="4" fontId="2" fillId="0" borderId="31" xfId="0" applyNumberFormat="1" applyFont="1" applyBorder="1" applyAlignment="1" applyProtection="1">
      <alignment horizontal="right"/>
    </xf>
    <xf numFmtId="4" fontId="2" fillId="0" borderId="32" xfId="0" applyNumberFormat="1" applyFont="1" applyBorder="1" applyAlignment="1" applyProtection="1">
      <alignment horizontal="right"/>
    </xf>
    <xf numFmtId="4" fontId="7" fillId="0" borderId="0" xfId="0" applyNumberFormat="1" applyFont="1" applyAlignment="1">
      <alignment horizontal="right"/>
      <protection locked="0"/>
    </xf>
    <xf numFmtId="4" fontId="7" fillId="0" borderId="0" xfId="0" applyNumberFormat="1" applyFont="1" applyAlignment="1" applyProtection="1">
      <alignment horizontal="right"/>
    </xf>
    <xf numFmtId="0" fontId="3" fillId="2" borderId="0" xfId="0" applyFont="1" applyFill="1" applyBorder="1" applyAlignment="1" applyProtection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6"/>
  <sheetViews>
    <sheetView showGridLines="0" tabSelected="1" topLeftCell="A28" workbookViewId="0">
      <selection activeCell="I70" sqref="I70"/>
    </sheetView>
  </sheetViews>
  <sheetFormatPr defaultColWidth="10.5" defaultRowHeight="12" customHeight="1"/>
  <cols>
    <col min="1" max="1" width="6.5" style="1" customWidth="1"/>
    <col min="2" max="2" width="7.83203125" style="2" customWidth="1"/>
    <col min="3" max="3" width="13.83203125" style="3" customWidth="1"/>
    <col min="4" max="4" width="59.6640625" style="3" customWidth="1"/>
    <col min="5" max="5" width="5.5" style="3" customWidth="1"/>
    <col min="6" max="6" width="11.33203125" style="4" customWidth="1"/>
    <col min="7" max="7" width="11.5" style="4" customWidth="1"/>
    <col min="8" max="8" width="15.5" style="4" customWidth="1"/>
    <col min="9" max="9" width="15.33203125" style="4" customWidth="1"/>
    <col min="10" max="10" width="16.1640625" style="4" customWidth="1"/>
    <col min="11" max="11" width="14.83203125" style="4" customWidth="1"/>
    <col min="12" max="16384" width="10.5" style="5"/>
  </cols>
  <sheetData>
    <row r="1" spans="1:11" s="8" customFormat="1" ht="17.25" customHeight="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8" customFormat="1" ht="12.75" customHeight="1">
      <c r="A2" s="9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s="8" customFormat="1" ht="12.75" customHeight="1">
      <c r="A3" s="9" t="s">
        <v>2</v>
      </c>
      <c r="B3" s="7"/>
      <c r="C3" s="7" t="s">
        <v>3</v>
      </c>
      <c r="D3" s="7"/>
      <c r="E3" s="7"/>
      <c r="F3" s="7"/>
      <c r="G3" s="7" t="s">
        <v>4</v>
      </c>
      <c r="H3" s="7"/>
      <c r="I3" s="7"/>
      <c r="J3" s="7"/>
      <c r="K3" s="7"/>
    </row>
    <row r="4" spans="1:11" s="8" customFormat="1" ht="12.75" customHeight="1">
      <c r="A4" s="85" t="s">
        <v>5</v>
      </c>
      <c r="B4" s="85"/>
      <c r="C4" s="9"/>
      <c r="D4" s="7"/>
      <c r="E4" s="7"/>
      <c r="F4" s="7"/>
      <c r="G4" s="7" t="s">
        <v>6</v>
      </c>
      <c r="H4" s="7"/>
      <c r="I4" s="7"/>
      <c r="J4" s="7"/>
      <c r="K4" s="7"/>
    </row>
    <row r="5" spans="1:11" s="8" customFormat="1" ht="12.75" customHeight="1">
      <c r="A5" s="7" t="s">
        <v>7</v>
      </c>
      <c r="B5" s="7"/>
      <c r="C5" s="7"/>
      <c r="D5" s="7"/>
      <c r="E5" s="7"/>
      <c r="F5" s="7"/>
      <c r="G5" s="7" t="s">
        <v>8</v>
      </c>
      <c r="H5" s="7"/>
      <c r="I5" s="7"/>
      <c r="J5" s="7"/>
      <c r="K5" s="7"/>
    </row>
    <row r="6" spans="1:11" s="8" customFormat="1" ht="9.7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s="8" customFormat="1" ht="29.25" customHeight="1">
      <c r="A7" s="10" t="s">
        <v>9</v>
      </c>
      <c r="B7" s="10" t="s">
        <v>10</v>
      </c>
      <c r="C7" s="10" t="s">
        <v>11</v>
      </c>
      <c r="D7" s="10" t="s">
        <v>12</v>
      </c>
      <c r="E7" s="10" t="s">
        <v>13</v>
      </c>
      <c r="F7" s="10" t="s">
        <v>14</v>
      </c>
      <c r="G7" s="10" t="s">
        <v>15</v>
      </c>
      <c r="H7" s="10" t="s">
        <v>16</v>
      </c>
      <c r="I7" s="10" t="s">
        <v>17</v>
      </c>
      <c r="J7" s="10" t="s">
        <v>18</v>
      </c>
      <c r="K7" s="10" t="s">
        <v>19</v>
      </c>
    </row>
    <row r="8" spans="1:11" s="8" customFormat="1" ht="12.75" customHeight="1">
      <c r="A8" s="10" t="s">
        <v>20</v>
      </c>
      <c r="B8" s="10" t="s">
        <v>21</v>
      </c>
      <c r="C8" s="10" t="s">
        <v>22</v>
      </c>
      <c r="D8" s="10" t="s">
        <v>23</v>
      </c>
      <c r="E8" s="10" t="s">
        <v>24</v>
      </c>
      <c r="F8" s="10" t="s">
        <v>25</v>
      </c>
      <c r="G8" s="10" t="s">
        <v>26</v>
      </c>
      <c r="H8" s="10" t="s">
        <v>27</v>
      </c>
      <c r="I8" s="10" t="s">
        <v>28</v>
      </c>
      <c r="J8" s="10" t="s">
        <v>29</v>
      </c>
      <c r="K8" s="10" t="s">
        <v>30</v>
      </c>
    </row>
    <row r="9" spans="1:11" s="8" customFormat="1" ht="4.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1" s="8" customFormat="1" ht="14.25" customHeight="1">
      <c r="A10" s="12"/>
      <c r="B10" s="13"/>
      <c r="C10" s="14" t="s">
        <v>31</v>
      </c>
      <c r="D10" s="14" t="s">
        <v>32</v>
      </c>
      <c r="E10" s="14"/>
      <c r="F10" s="15"/>
      <c r="G10" s="15"/>
      <c r="H10" s="60">
        <v>0</v>
      </c>
      <c r="I10" s="61">
        <f>I11+I28+I34+I39+I62+I64</f>
        <v>0</v>
      </c>
      <c r="J10" s="61">
        <f>J11+J28+J34+J39+J62+J64</f>
        <v>0</v>
      </c>
      <c r="K10" s="15">
        <v>57.997150253946501</v>
      </c>
    </row>
    <row r="11" spans="1:11" s="8" customFormat="1" ht="21" customHeight="1" thickBot="1">
      <c r="A11" s="16"/>
      <c r="B11" s="17"/>
      <c r="C11" s="18" t="s">
        <v>20</v>
      </c>
      <c r="D11" s="18" t="s">
        <v>33</v>
      </c>
      <c r="E11" s="18"/>
      <c r="F11" s="19"/>
      <c r="G11" s="19"/>
      <c r="H11" s="62">
        <v>0</v>
      </c>
      <c r="I11" s="63">
        <f>SUM(I12:I27)</f>
        <v>0</v>
      </c>
      <c r="J11" s="63">
        <f>SUM(J12:J27)</f>
        <v>0</v>
      </c>
      <c r="K11" s="19">
        <v>0.24771000000000001</v>
      </c>
    </row>
    <row r="12" spans="1:11" s="8" customFormat="1" ht="24" customHeight="1">
      <c r="A12" s="20">
        <v>1</v>
      </c>
      <c r="B12" s="21" t="s">
        <v>34</v>
      </c>
      <c r="C12" s="22" t="s">
        <v>35</v>
      </c>
      <c r="D12" s="22" t="s">
        <v>36</v>
      </c>
      <c r="E12" s="22" t="s">
        <v>37</v>
      </c>
      <c r="F12" s="23">
        <v>18</v>
      </c>
      <c r="G12" s="23"/>
      <c r="H12" s="24">
        <v>0</v>
      </c>
      <c r="I12" s="68">
        <f>ROUND(F12*G12,2)</f>
        <v>0</v>
      </c>
      <c r="J12" s="68">
        <f>ROUND(H12+I12,2)</f>
        <v>0</v>
      </c>
      <c r="K12" s="25">
        <v>0</v>
      </c>
    </row>
    <row r="13" spans="1:11" s="8" customFormat="1" ht="24" customHeight="1">
      <c r="A13" s="26">
        <v>2</v>
      </c>
      <c r="B13" s="27" t="s">
        <v>34</v>
      </c>
      <c r="C13" s="28" t="s">
        <v>38</v>
      </c>
      <c r="D13" s="28" t="s">
        <v>39</v>
      </c>
      <c r="E13" s="28" t="s">
        <v>37</v>
      </c>
      <c r="F13" s="29">
        <v>18</v>
      </c>
      <c r="G13" s="64"/>
      <c r="H13" s="69">
        <v>0</v>
      </c>
      <c r="I13" s="70">
        <f t="shared" ref="I13:I27" si="0">ROUND(F13*G13,2)</f>
        <v>0</v>
      </c>
      <c r="J13" s="70">
        <f t="shared" ref="J13:J27" si="1">ROUND(H13+I13,2)</f>
        <v>0</v>
      </c>
      <c r="K13" s="66">
        <v>0</v>
      </c>
    </row>
    <row r="14" spans="1:11" s="8" customFormat="1" ht="24" customHeight="1">
      <c r="A14" s="26">
        <v>3</v>
      </c>
      <c r="B14" s="27" t="s">
        <v>34</v>
      </c>
      <c r="C14" s="28" t="s">
        <v>40</v>
      </c>
      <c r="D14" s="28" t="s">
        <v>41</v>
      </c>
      <c r="E14" s="28" t="s">
        <v>37</v>
      </c>
      <c r="F14" s="29">
        <v>18</v>
      </c>
      <c r="G14" s="64"/>
      <c r="H14" s="69">
        <v>0</v>
      </c>
      <c r="I14" s="70">
        <f t="shared" si="0"/>
        <v>0</v>
      </c>
      <c r="J14" s="70">
        <f t="shared" si="1"/>
        <v>0</v>
      </c>
      <c r="K14" s="66">
        <v>0</v>
      </c>
    </row>
    <row r="15" spans="1:11" s="8" customFormat="1" ht="13.5" customHeight="1">
      <c r="A15" s="26">
        <v>4</v>
      </c>
      <c r="B15" s="27" t="s">
        <v>42</v>
      </c>
      <c r="C15" s="28" t="s">
        <v>43</v>
      </c>
      <c r="D15" s="28" t="s">
        <v>44</v>
      </c>
      <c r="E15" s="28" t="s">
        <v>45</v>
      </c>
      <c r="F15" s="29">
        <v>0</v>
      </c>
      <c r="G15" s="64"/>
      <c r="H15" s="69">
        <v>0</v>
      </c>
      <c r="I15" s="70">
        <f t="shared" si="0"/>
        <v>0</v>
      </c>
      <c r="J15" s="70">
        <f t="shared" si="1"/>
        <v>0</v>
      </c>
      <c r="K15" s="66">
        <v>0</v>
      </c>
    </row>
    <row r="16" spans="1:11" s="8" customFormat="1" ht="13.5" customHeight="1">
      <c r="A16" s="26">
        <v>5</v>
      </c>
      <c r="B16" s="27" t="s">
        <v>42</v>
      </c>
      <c r="C16" s="28" t="s">
        <v>46</v>
      </c>
      <c r="D16" s="28" t="s">
        <v>47</v>
      </c>
      <c r="E16" s="28" t="s">
        <v>45</v>
      </c>
      <c r="F16" s="29">
        <v>42</v>
      </c>
      <c r="G16" s="64"/>
      <c r="H16" s="69">
        <v>0</v>
      </c>
      <c r="I16" s="70">
        <f t="shared" si="0"/>
        <v>0</v>
      </c>
      <c r="J16" s="70">
        <f t="shared" si="1"/>
        <v>0</v>
      </c>
      <c r="K16" s="66">
        <v>0</v>
      </c>
    </row>
    <row r="17" spans="1:11" s="8" customFormat="1" ht="24" customHeight="1">
      <c r="A17" s="26">
        <v>6</v>
      </c>
      <c r="B17" s="27" t="s">
        <v>42</v>
      </c>
      <c r="C17" s="28" t="s">
        <v>48</v>
      </c>
      <c r="D17" s="28" t="s">
        <v>49</v>
      </c>
      <c r="E17" s="28" t="s">
        <v>45</v>
      </c>
      <c r="F17" s="29">
        <v>2</v>
      </c>
      <c r="G17" s="64"/>
      <c r="H17" s="69">
        <v>0</v>
      </c>
      <c r="I17" s="70">
        <f t="shared" si="0"/>
        <v>0</v>
      </c>
      <c r="J17" s="70">
        <f t="shared" si="1"/>
        <v>0</v>
      </c>
      <c r="K17" s="66">
        <v>0</v>
      </c>
    </row>
    <row r="18" spans="1:11" s="8" customFormat="1" ht="24" customHeight="1">
      <c r="A18" s="26">
        <v>7</v>
      </c>
      <c r="B18" s="27" t="s">
        <v>42</v>
      </c>
      <c r="C18" s="28" t="s">
        <v>50</v>
      </c>
      <c r="D18" s="28" t="s">
        <v>51</v>
      </c>
      <c r="E18" s="28" t="s">
        <v>45</v>
      </c>
      <c r="F18" s="29">
        <v>7.5</v>
      </c>
      <c r="G18" s="64"/>
      <c r="H18" s="69">
        <v>0</v>
      </c>
      <c r="I18" s="70">
        <f t="shared" si="0"/>
        <v>0</v>
      </c>
      <c r="J18" s="70">
        <f t="shared" si="1"/>
        <v>0</v>
      </c>
      <c r="K18" s="66">
        <v>7.8450000000000006E-2</v>
      </c>
    </row>
    <row r="19" spans="1:11" s="8" customFormat="1" ht="24" customHeight="1">
      <c r="A19" s="26">
        <v>8</v>
      </c>
      <c r="B19" s="27" t="s">
        <v>42</v>
      </c>
      <c r="C19" s="28" t="s">
        <v>52</v>
      </c>
      <c r="D19" s="28" t="s">
        <v>53</v>
      </c>
      <c r="E19" s="28" t="s">
        <v>45</v>
      </c>
      <c r="F19" s="29">
        <v>7.5</v>
      </c>
      <c r="G19" s="64"/>
      <c r="H19" s="69">
        <v>0</v>
      </c>
      <c r="I19" s="70">
        <f t="shared" si="0"/>
        <v>0</v>
      </c>
      <c r="J19" s="70">
        <f t="shared" si="1"/>
        <v>0</v>
      </c>
      <c r="K19" s="66">
        <v>7.9049999999999995E-2</v>
      </c>
    </row>
    <row r="20" spans="1:11" s="8" customFormat="1" ht="13.5" customHeight="1">
      <c r="A20" s="26">
        <v>9</v>
      </c>
      <c r="B20" s="27" t="s">
        <v>42</v>
      </c>
      <c r="C20" s="28" t="s">
        <v>54</v>
      </c>
      <c r="D20" s="28" t="s">
        <v>55</v>
      </c>
      <c r="E20" s="28" t="s">
        <v>37</v>
      </c>
      <c r="F20" s="29">
        <v>93</v>
      </c>
      <c r="G20" s="64"/>
      <c r="H20" s="69">
        <v>0</v>
      </c>
      <c r="I20" s="70">
        <f t="shared" si="0"/>
        <v>0</v>
      </c>
      <c r="J20" s="70">
        <f t="shared" si="1"/>
        <v>0</v>
      </c>
      <c r="K20" s="66">
        <v>9.0209999999999999E-2</v>
      </c>
    </row>
    <row r="21" spans="1:11" s="8" customFormat="1" ht="13.5" customHeight="1">
      <c r="A21" s="26">
        <v>10</v>
      </c>
      <c r="B21" s="27" t="s">
        <v>42</v>
      </c>
      <c r="C21" s="28" t="s">
        <v>56</v>
      </c>
      <c r="D21" s="28" t="s">
        <v>57</v>
      </c>
      <c r="E21" s="28" t="s">
        <v>37</v>
      </c>
      <c r="F21" s="29">
        <v>93</v>
      </c>
      <c r="G21" s="64"/>
      <c r="H21" s="69">
        <v>0</v>
      </c>
      <c r="I21" s="70">
        <f t="shared" si="0"/>
        <v>0</v>
      </c>
      <c r="J21" s="70">
        <f t="shared" si="1"/>
        <v>0</v>
      </c>
      <c r="K21" s="66">
        <v>0</v>
      </c>
    </row>
    <row r="22" spans="1:11" s="8" customFormat="1" ht="13.5" customHeight="1">
      <c r="A22" s="26">
        <v>11</v>
      </c>
      <c r="B22" s="27" t="s">
        <v>42</v>
      </c>
      <c r="C22" s="28" t="s">
        <v>58</v>
      </c>
      <c r="D22" s="28" t="s">
        <v>59</v>
      </c>
      <c r="E22" s="28" t="s">
        <v>45</v>
      </c>
      <c r="F22" s="29">
        <v>57</v>
      </c>
      <c r="G22" s="64"/>
      <c r="H22" s="69">
        <v>0</v>
      </c>
      <c r="I22" s="70">
        <f t="shared" si="0"/>
        <v>0</v>
      </c>
      <c r="J22" s="70">
        <f t="shared" si="1"/>
        <v>0</v>
      </c>
      <c r="K22" s="66">
        <v>0</v>
      </c>
    </row>
    <row r="23" spans="1:11" s="8" customFormat="1" ht="13.5" customHeight="1">
      <c r="A23" s="26">
        <v>12</v>
      </c>
      <c r="B23" s="27" t="s">
        <v>42</v>
      </c>
      <c r="C23" s="28" t="s">
        <v>60</v>
      </c>
      <c r="D23" s="28" t="s">
        <v>61</v>
      </c>
      <c r="E23" s="28" t="s">
        <v>45</v>
      </c>
      <c r="F23" s="29">
        <v>24</v>
      </c>
      <c r="G23" s="64"/>
      <c r="H23" s="69">
        <v>0</v>
      </c>
      <c r="I23" s="70">
        <f t="shared" si="0"/>
        <v>0</v>
      </c>
      <c r="J23" s="70">
        <f t="shared" si="1"/>
        <v>0</v>
      </c>
      <c r="K23" s="66">
        <v>0</v>
      </c>
    </row>
    <row r="24" spans="1:11" s="8" customFormat="1" ht="24" customHeight="1">
      <c r="A24" s="26">
        <v>13</v>
      </c>
      <c r="B24" s="27" t="s">
        <v>42</v>
      </c>
      <c r="C24" s="28" t="s">
        <v>62</v>
      </c>
      <c r="D24" s="28" t="s">
        <v>63</v>
      </c>
      <c r="E24" s="28" t="s">
        <v>45</v>
      </c>
      <c r="F24" s="29">
        <v>24</v>
      </c>
      <c r="G24" s="64"/>
      <c r="H24" s="69">
        <v>0</v>
      </c>
      <c r="I24" s="70">
        <f t="shared" si="0"/>
        <v>0</v>
      </c>
      <c r="J24" s="70">
        <f t="shared" si="1"/>
        <v>0</v>
      </c>
      <c r="K24" s="66">
        <v>0</v>
      </c>
    </row>
    <row r="25" spans="1:11" s="8" customFormat="1" ht="24" customHeight="1">
      <c r="A25" s="26">
        <v>14</v>
      </c>
      <c r="B25" s="27" t="s">
        <v>42</v>
      </c>
      <c r="C25" s="28" t="s">
        <v>64</v>
      </c>
      <c r="D25" s="28" t="s">
        <v>65</v>
      </c>
      <c r="E25" s="28" t="s">
        <v>45</v>
      </c>
      <c r="F25" s="29">
        <v>24</v>
      </c>
      <c r="G25" s="64"/>
      <c r="H25" s="69">
        <v>0</v>
      </c>
      <c r="I25" s="70">
        <f t="shared" si="0"/>
        <v>0</v>
      </c>
      <c r="J25" s="70">
        <f t="shared" si="1"/>
        <v>0</v>
      </c>
      <c r="K25" s="66">
        <v>0</v>
      </c>
    </row>
    <row r="26" spans="1:11" s="8" customFormat="1" ht="24" customHeight="1">
      <c r="A26" s="26">
        <v>15</v>
      </c>
      <c r="B26" s="27" t="s">
        <v>42</v>
      </c>
      <c r="C26" s="28" t="s">
        <v>66</v>
      </c>
      <c r="D26" s="28" t="s">
        <v>67</v>
      </c>
      <c r="E26" s="28" t="s">
        <v>45</v>
      </c>
      <c r="F26" s="29">
        <v>33</v>
      </c>
      <c r="G26" s="64"/>
      <c r="H26" s="69">
        <v>0</v>
      </c>
      <c r="I26" s="70">
        <f t="shared" si="0"/>
        <v>0</v>
      </c>
      <c r="J26" s="70">
        <f t="shared" si="1"/>
        <v>0</v>
      </c>
      <c r="K26" s="66">
        <v>0</v>
      </c>
    </row>
    <row r="27" spans="1:11" s="8" customFormat="1" ht="24" customHeight="1" thickBot="1">
      <c r="A27" s="31">
        <v>16</v>
      </c>
      <c r="B27" s="32" t="s">
        <v>42</v>
      </c>
      <c r="C27" s="33" t="s">
        <v>68</v>
      </c>
      <c r="D27" s="33" t="s">
        <v>69</v>
      </c>
      <c r="E27" s="33" t="s">
        <v>45</v>
      </c>
      <c r="F27" s="34">
        <v>14</v>
      </c>
      <c r="G27" s="65"/>
      <c r="H27" s="69">
        <v>0</v>
      </c>
      <c r="I27" s="72">
        <f t="shared" si="0"/>
        <v>0</v>
      </c>
      <c r="J27" s="72">
        <f t="shared" si="1"/>
        <v>0</v>
      </c>
      <c r="K27" s="67">
        <v>0</v>
      </c>
    </row>
    <row r="28" spans="1:11" s="8" customFormat="1" ht="21" customHeight="1" thickBot="1">
      <c r="A28" s="16"/>
      <c r="B28" s="17"/>
      <c r="C28" s="18" t="s">
        <v>23</v>
      </c>
      <c r="D28" s="18" t="s">
        <v>70</v>
      </c>
      <c r="E28" s="18"/>
      <c r="F28" s="19"/>
      <c r="G28" s="19"/>
      <c r="H28" s="71">
        <v>0</v>
      </c>
      <c r="I28" s="63">
        <f>SUM(I29:I33)</f>
        <v>0</v>
      </c>
      <c r="J28" s="63">
        <f>SUM(J29:J33)</f>
        <v>0</v>
      </c>
      <c r="K28" s="19">
        <v>31.451889999999999</v>
      </c>
    </row>
    <row r="29" spans="1:11" s="8" customFormat="1" ht="24" customHeight="1" thickBot="1">
      <c r="A29" s="36">
        <v>17</v>
      </c>
      <c r="B29" s="37" t="s">
        <v>71</v>
      </c>
      <c r="C29" s="38" t="s">
        <v>72</v>
      </c>
      <c r="D29" s="38" t="s">
        <v>73</v>
      </c>
      <c r="E29" s="38" t="s">
        <v>45</v>
      </c>
      <c r="F29" s="39">
        <v>6</v>
      </c>
      <c r="G29" s="39"/>
      <c r="H29" s="80">
        <v>0</v>
      </c>
      <c r="I29" s="81">
        <f>ROUND(F29*G29,2)</f>
        <v>0</v>
      </c>
      <c r="J29" s="82">
        <f>ROUND(H29+I29,2)</f>
        <v>0</v>
      </c>
      <c r="K29" s="40">
        <v>11.344620000000001</v>
      </c>
    </row>
    <row r="30" spans="1:11" s="8" customFormat="1" ht="13.5" customHeight="1" thickBot="1">
      <c r="A30" s="41">
        <v>18</v>
      </c>
      <c r="B30" s="42" t="s">
        <v>74</v>
      </c>
      <c r="C30" s="43" t="s">
        <v>75</v>
      </c>
      <c r="D30" s="43" t="s">
        <v>76</v>
      </c>
      <c r="E30" s="43" t="s">
        <v>77</v>
      </c>
      <c r="F30" s="44">
        <v>20</v>
      </c>
      <c r="G30" s="44"/>
      <c r="H30" s="77">
        <v>0</v>
      </c>
      <c r="I30" s="78">
        <f>ROUND(F30*G30,2)</f>
        <v>0</v>
      </c>
      <c r="J30" s="79">
        <f>ROUND(H30+I30,2)</f>
        <v>0</v>
      </c>
      <c r="K30" s="45">
        <v>20</v>
      </c>
    </row>
    <row r="31" spans="1:11" s="8" customFormat="1" ht="13.5" customHeight="1">
      <c r="A31" s="20">
        <v>19</v>
      </c>
      <c r="B31" s="21" t="s">
        <v>71</v>
      </c>
      <c r="C31" s="22" t="s">
        <v>78</v>
      </c>
      <c r="D31" s="22" t="s">
        <v>79</v>
      </c>
      <c r="E31" s="22" t="s">
        <v>80</v>
      </c>
      <c r="F31" s="23">
        <v>1</v>
      </c>
      <c r="G31" s="23"/>
      <c r="H31" s="73">
        <v>0</v>
      </c>
      <c r="I31" s="74">
        <f>ROUND(F31*G31,2)</f>
        <v>0</v>
      </c>
      <c r="J31" s="74">
        <f>ROUND(H31+I31,2)</f>
        <v>0</v>
      </c>
      <c r="K31" s="25">
        <v>6.6E-3</v>
      </c>
    </row>
    <row r="32" spans="1:11" s="8" customFormat="1" ht="13.5" customHeight="1">
      <c r="A32" s="26">
        <v>20</v>
      </c>
      <c r="B32" s="27" t="s">
        <v>71</v>
      </c>
      <c r="C32" s="28" t="s">
        <v>81</v>
      </c>
      <c r="D32" s="28" t="s">
        <v>82</v>
      </c>
      <c r="E32" s="28" t="s">
        <v>80</v>
      </c>
      <c r="F32" s="29">
        <v>1</v>
      </c>
      <c r="G32" s="29"/>
      <c r="H32" s="69">
        <v>0</v>
      </c>
      <c r="I32" s="70">
        <f>ROUND(F32*G32,2)</f>
        <v>0</v>
      </c>
      <c r="J32" s="70">
        <f>ROUND(H32+I32,2)</f>
        <v>0</v>
      </c>
      <c r="K32" s="30">
        <v>6.6E-3</v>
      </c>
    </row>
    <row r="33" spans="1:11" s="8" customFormat="1" ht="24" customHeight="1" thickBot="1">
      <c r="A33" s="31">
        <v>21</v>
      </c>
      <c r="B33" s="32" t="s">
        <v>71</v>
      </c>
      <c r="C33" s="33" t="s">
        <v>83</v>
      </c>
      <c r="D33" s="33" t="s">
        <v>84</v>
      </c>
      <c r="E33" s="33" t="s">
        <v>80</v>
      </c>
      <c r="F33" s="34">
        <v>1</v>
      </c>
      <c r="G33" s="34"/>
      <c r="H33" s="75">
        <v>0</v>
      </c>
      <c r="I33" s="72">
        <f>ROUND(F33*G33,2)</f>
        <v>0</v>
      </c>
      <c r="J33" s="76">
        <f>ROUND(H33+I33,2)</f>
        <v>0</v>
      </c>
      <c r="K33" s="35">
        <v>9.4070000000000001E-2</v>
      </c>
    </row>
    <row r="34" spans="1:11" s="8" customFormat="1" ht="21" customHeight="1" thickBot="1">
      <c r="A34" s="16"/>
      <c r="B34" s="17"/>
      <c r="C34" s="18" t="s">
        <v>24</v>
      </c>
      <c r="D34" s="18" t="s">
        <v>85</v>
      </c>
      <c r="E34" s="18"/>
      <c r="F34" s="19"/>
      <c r="G34" s="19"/>
      <c r="H34" s="71">
        <v>0</v>
      </c>
      <c r="I34" s="63">
        <f>SUM(I35:I38)</f>
        <v>0</v>
      </c>
      <c r="J34" s="63">
        <f>SUM(J35:J38)</f>
        <v>0</v>
      </c>
      <c r="K34" s="19">
        <v>22.149360000000001</v>
      </c>
    </row>
    <row r="35" spans="1:11" s="8" customFormat="1" ht="24" customHeight="1">
      <c r="A35" s="20">
        <v>22</v>
      </c>
      <c r="B35" s="21" t="s">
        <v>34</v>
      </c>
      <c r="C35" s="22" t="s">
        <v>86</v>
      </c>
      <c r="D35" s="22" t="s">
        <v>87</v>
      </c>
      <c r="E35" s="22" t="s">
        <v>37</v>
      </c>
      <c r="F35" s="23">
        <v>18</v>
      </c>
      <c r="G35" s="23"/>
      <c r="H35" s="69">
        <v>0</v>
      </c>
      <c r="I35" s="70">
        <f>ROUND(F35*G35,2)</f>
        <v>0</v>
      </c>
      <c r="J35" s="70">
        <f>ROUND(H35+I35,2)</f>
        <v>0</v>
      </c>
      <c r="K35" s="25">
        <v>6.6744000000000003</v>
      </c>
    </row>
    <row r="36" spans="1:11" s="8" customFormat="1" ht="24" customHeight="1">
      <c r="A36" s="26">
        <v>23</v>
      </c>
      <c r="B36" s="27" t="s">
        <v>34</v>
      </c>
      <c r="C36" s="28" t="s">
        <v>88</v>
      </c>
      <c r="D36" s="28" t="s">
        <v>89</v>
      </c>
      <c r="E36" s="28" t="s">
        <v>37</v>
      </c>
      <c r="F36" s="29">
        <v>18</v>
      </c>
      <c r="G36" s="29"/>
      <c r="H36" s="69">
        <v>0</v>
      </c>
      <c r="I36" s="70">
        <f>ROUND(F36*G36,2)</f>
        <v>0</v>
      </c>
      <c r="J36" s="70">
        <f>ROUND(H36+I36,2)</f>
        <v>0</v>
      </c>
      <c r="K36" s="30">
        <v>8.3098799999999997</v>
      </c>
    </row>
    <row r="37" spans="1:11" s="8" customFormat="1" ht="13.5" customHeight="1">
      <c r="A37" s="26">
        <v>24</v>
      </c>
      <c r="B37" s="27" t="s">
        <v>34</v>
      </c>
      <c r="C37" s="28" t="s">
        <v>90</v>
      </c>
      <c r="D37" s="28" t="s">
        <v>91</v>
      </c>
      <c r="E37" s="28" t="s">
        <v>37</v>
      </c>
      <c r="F37" s="29">
        <v>18</v>
      </c>
      <c r="G37" s="29"/>
      <c r="H37" s="69">
        <v>0</v>
      </c>
      <c r="I37" s="70">
        <f>ROUND(F37*G37,2)</f>
        <v>0</v>
      </c>
      <c r="J37" s="70">
        <f>ROUND(H37+I37,2)</f>
        <v>0</v>
      </c>
      <c r="K37" s="30">
        <v>4.4865000000000004</v>
      </c>
    </row>
    <row r="38" spans="1:11" s="8" customFormat="1" ht="24" customHeight="1" thickBot="1">
      <c r="A38" s="31">
        <v>25</v>
      </c>
      <c r="B38" s="32" t="s">
        <v>34</v>
      </c>
      <c r="C38" s="33" t="s">
        <v>92</v>
      </c>
      <c r="D38" s="33" t="s">
        <v>93</v>
      </c>
      <c r="E38" s="33" t="s">
        <v>37</v>
      </c>
      <c r="F38" s="34">
        <v>18</v>
      </c>
      <c r="G38" s="34"/>
      <c r="H38" s="75">
        <v>0</v>
      </c>
      <c r="I38" s="72">
        <f>ROUND(F38*G38,2)</f>
        <v>0</v>
      </c>
      <c r="J38" s="76">
        <f>ROUND(H38+I38,2)</f>
        <v>0</v>
      </c>
      <c r="K38" s="35">
        <v>2.6785800000000002</v>
      </c>
    </row>
    <row r="39" spans="1:11" s="8" customFormat="1" ht="21" customHeight="1" thickBot="1">
      <c r="A39" s="16"/>
      <c r="B39" s="17"/>
      <c r="C39" s="18" t="s">
        <v>27</v>
      </c>
      <c r="D39" s="18" t="s">
        <v>94</v>
      </c>
      <c r="E39" s="18"/>
      <c r="F39" s="19"/>
      <c r="G39" s="19"/>
      <c r="H39" s="71">
        <v>0</v>
      </c>
      <c r="I39" s="63">
        <f>SUM(I40:I61)</f>
        <v>0</v>
      </c>
      <c r="J39" s="63">
        <f>SUM(J40:J61)</f>
        <v>0</v>
      </c>
      <c r="K39" s="19">
        <v>4.1456702539464603</v>
      </c>
    </row>
    <row r="40" spans="1:11" s="8" customFormat="1" ht="13.5" customHeight="1">
      <c r="A40" s="20">
        <v>26</v>
      </c>
      <c r="B40" s="21" t="s">
        <v>71</v>
      </c>
      <c r="C40" s="22" t="s">
        <v>95</v>
      </c>
      <c r="D40" s="22" t="s">
        <v>96</v>
      </c>
      <c r="E40" s="22" t="s">
        <v>80</v>
      </c>
      <c r="F40" s="23">
        <v>1</v>
      </c>
      <c r="G40" s="23"/>
      <c r="H40" s="73">
        <v>0</v>
      </c>
      <c r="I40" s="70">
        <f>ROUND(F40*G40,2)</f>
        <v>0</v>
      </c>
      <c r="J40" s="70">
        <f>ROUND(H40+I40,2)</f>
        <v>0</v>
      </c>
      <c r="K40" s="25">
        <v>1.2400100000000001</v>
      </c>
    </row>
    <row r="41" spans="1:11" s="8" customFormat="1" ht="13.5" customHeight="1" thickBot="1">
      <c r="A41" s="31">
        <v>27</v>
      </c>
      <c r="B41" s="32" t="s">
        <v>71</v>
      </c>
      <c r="C41" s="33" t="s">
        <v>97</v>
      </c>
      <c r="D41" s="33" t="s">
        <v>98</v>
      </c>
      <c r="E41" s="33" t="s">
        <v>99</v>
      </c>
      <c r="F41" s="34">
        <v>18</v>
      </c>
      <c r="G41" s="34"/>
      <c r="H41" s="75">
        <v>0</v>
      </c>
      <c r="I41" s="72">
        <f t="shared" ref="I41:I61" si="2">ROUND(F41*G41,2)</f>
        <v>0</v>
      </c>
      <c r="J41" s="76">
        <f t="shared" ref="J41:J61" si="3">ROUND(H41+I41,2)</f>
        <v>0</v>
      </c>
      <c r="K41" s="35">
        <v>0</v>
      </c>
    </row>
    <row r="42" spans="1:11" s="8" customFormat="1" ht="13.5" customHeight="1" thickBot="1">
      <c r="A42" s="41">
        <v>28</v>
      </c>
      <c r="B42" s="42" t="s">
        <v>100</v>
      </c>
      <c r="C42" s="43" t="s">
        <v>101</v>
      </c>
      <c r="D42" s="43" t="s">
        <v>102</v>
      </c>
      <c r="E42" s="43" t="s">
        <v>103</v>
      </c>
      <c r="F42" s="44">
        <v>18.36</v>
      </c>
      <c r="G42" s="44"/>
      <c r="H42" s="77">
        <v>0</v>
      </c>
      <c r="I42" s="78">
        <f t="shared" si="2"/>
        <v>0</v>
      </c>
      <c r="J42" s="79">
        <f t="shared" si="3"/>
        <v>0</v>
      </c>
      <c r="K42" s="45">
        <v>1.8360000000000001E-2</v>
      </c>
    </row>
    <row r="43" spans="1:11" s="8" customFormat="1" ht="13.5" customHeight="1">
      <c r="A43" s="20">
        <v>29</v>
      </c>
      <c r="B43" s="21" t="s">
        <v>71</v>
      </c>
      <c r="C43" s="22" t="s">
        <v>104</v>
      </c>
      <c r="D43" s="22" t="s">
        <v>105</v>
      </c>
      <c r="E43" s="22" t="s">
        <v>80</v>
      </c>
      <c r="F43" s="23">
        <v>1</v>
      </c>
      <c r="G43" s="23"/>
      <c r="H43" s="73">
        <v>0</v>
      </c>
      <c r="I43" s="74">
        <f t="shared" si="2"/>
        <v>0</v>
      </c>
      <c r="J43" s="74">
        <f t="shared" si="3"/>
        <v>0</v>
      </c>
      <c r="K43" s="25">
        <v>5.1500000000000001E-3</v>
      </c>
    </row>
    <row r="44" spans="1:11" s="8" customFormat="1" ht="13.5" customHeight="1" thickBot="1">
      <c r="A44" s="31">
        <v>30</v>
      </c>
      <c r="B44" s="32" t="s">
        <v>71</v>
      </c>
      <c r="C44" s="33" t="s">
        <v>106</v>
      </c>
      <c r="D44" s="33" t="s">
        <v>107</v>
      </c>
      <c r="E44" s="33" t="s">
        <v>80</v>
      </c>
      <c r="F44" s="34">
        <v>2</v>
      </c>
      <c r="G44" s="34"/>
      <c r="H44" s="75">
        <v>0</v>
      </c>
      <c r="I44" s="72">
        <f t="shared" si="2"/>
        <v>0</v>
      </c>
      <c r="J44" s="76">
        <f t="shared" si="3"/>
        <v>0</v>
      </c>
      <c r="K44" s="35">
        <v>1.8679999999999999E-2</v>
      </c>
    </row>
    <row r="45" spans="1:11" s="8" customFormat="1" ht="13.5" customHeight="1" thickBot="1">
      <c r="A45" s="41">
        <v>31</v>
      </c>
      <c r="B45" s="42" t="s">
        <v>100</v>
      </c>
      <c r="C45" s="43" t="s">
        <v>108</v>
      </c>
      <c r="D45" s="43" t="s">
        <v>109</v>
      </c>
      <c r="E45" s="43" t="s">
        <v>80</v>
      </c>
      <c r="F45" s="44">
        <v>2</v>
      </c>
      <c r="G45" s="44"/>
      <c r="H45" s="80">
        <v>0</v>
      </c>
      <c r="I45" s="81">
        <f t="shared" si="2"/>
        <v>0</v>
      </c>
      <c r="J45" s="82">
        <f t="shared" si="3"/>
        <v>0</v>
      </c>
      <c r="K45" s="45">
        <v>1.3902539464653401E-3</v>
      </c>
    </row>
    <row r="46" spans="1:11" s="8" customFormat="1" ht="13.5" customHeight="1">
      <c r="A46" s="20">
        <v>32</v>
      </c>
      <c r="B46" s="21" t="s">
        <v>71</v>
      </c>
      <c r="C46" s="22" t="s">
        <v>110</v>
      </c>
      <c r="D46" s="22" t="s">
        <v>111</v>
      </c>
      <c r="E46" s="22" t="s">
        <v>99</v>
      </c>
      <c r="F46" s="23">
        <v>18</v>
      </c>
      <c r="G46" s="23"/>
      <c r="H46" s="73">
        <v>0</v>
      </c>
      <c r="I46" s="74">
        <f t="shared" si="2"/>
        <v>0</v>
      </c>
      <c r="J46" s="74">
        <f t="shared" si="3"/>
        <v>0</v>
      </c>
      <c r="K46" s="25">
        <v>0</v>
      </c>
    </row>
    <row r="47" spans="1:11" s="8" customFormat="1" ht="24" customHeight="1">
      <c r="A47" s="26">
        <v>33</v>
      </c>
      <c r="B47" s="27" t="s">
        <v>71</v>
      </c>
      <c r="C47" s="28" t="s">
        <v>112</v>
      </c>
      <c r="D47" s="28" t="s">
        <v>113</v>
      </c>
      <c r="E47" s="28" t="s">
        <v>99</v>
      </c>
      <c r="F47" s="29">
        <v>18</v>
      </c>
      <c r="G47" s="29"/>
      <c r="H47" s="69">
        <v>0</v>
      </c>
      <c r="I47" s="70">
        <f t="shared" si="2"/>
        <v>0</v>
      </c>
      <c r="J47" s="70">
        <f t="shared" si="3"/>
        <v>0</v>
      </c>
      <c r="K47" s="30">
        <v>0</v>
      </c>
    </row>
    <row r="48" spans="1:11" s="8" customFormat="1" ht="13.5" customHeight="1">
      <c r="A48" s="26">
        <v>34</v>
      </c>
      <c r="B48" s="27" t="s">
        <v>71</v>
      </c>
      <c r="C48" s="28" t="s">
        <v>114</v>
      </c>
      <c r="D48" s="28" t="s">
        <v>115</v>
      </c>
      <c r="E48" s="28" t="s">
        <v>99</v>
      </c>
      <c r="F48" s="29">
        <v>28</v>
      </c>
      <c r="G48" s="29"/>
      <c r="H48" s="69">
        <v>0</v>
      </c>
      <c r="I48" s="70">
        <f t="shared" si="2"/>
        <v>0</v>
      </c>
      <c r="J48" s="70">
        <f t="shared" si="3"/>
        <v>0</v>
      </c>
      <c r="K48" s="30">
        <v>0</v>
      </c>
    </row>
    <row r="49" spans="1:11" s="8" customFormat="1" ht="24" customHeight="1" thickBot="1">
      <c r="A49" s="31">
        <v>35</v>
      </c>
      <c r="B49" s="32" t="s">
        <v>71</v>
      </c>
      <c r="C49" s="33" t="s">
        <v>116</v>
      </c>
      <c r="D49" s="33" t="s">
        <v>117</v>
      </c>
      <c r="E49" s="33" t="s">
        <v>80</v>
      </c>
      <c r="F49" s="34">
        <v>4</v>
      </c>
      <c r="G49" s="34"/>
      <c r="H49" s="75">
        <v>0</v>
      </c>
      <c r="I49" s="72">
        <f t="shared" si="2"/>
        <v>0</v>
      </c>
      <c r="J49" s="76">
        <f t="shared" si="3"/>
        <v>0</v>
      </c>
      <c r="K49" s="35">
        <v>6.6680000000000003E-2</v>
      </c>
    </row>
    <row r="50" spans="1:11" s="8" customFormat="1" ht="13.5" customHeight="1">
      <c r="A50" s="46">
        <v>36</v>
      </c>
      <c r="B50" s="47" t="s">
        <v>118</v>
      </c>
      <c r="C50" s="48" t="s">
        <v>119</v>
      </c>
      <c r="D50" s="48" t="s">
        <v>120</v>
      </c>
      <c r="E50" s="48" t="s">
        <v>80</v>
      </c>
      <c r="F50" s="49">
        <v>1</v>
      </c>
      <c r="G50" s="49"/>
      <c r="H50" s="73">
        <v>0</v>
      </c>
      <c r="I50" s="74">
        <f t="shared" si="2"/>
        <v>0</v>
      </c>
      <c r="J50" s="74">
        <f t="shared" si="3"/>
        <v>0</v>
      </c>
      <c r="K50" s="50">
        <v>0.36599999999999999</v>
      </c>
    </row>
    <row r="51" spans="1:11" s="8" customFormat="1" ht="24" customHeight="1" thickBot="1">
      <c r="A51" s="51">
        <v>37</v>
      </c>
      <c r="B51" s="52" t="s">
        <v>118</v>
      </c>
      <c r="C51" s="53" t="s">
        <v>121</v>
      </c>
      <c r="D51" s="53" t="s">
        <v>122</v>
      </c>
      <c r="E51" s="53" t="s">
        <v>80</v>
      </c>
      <c r="F51" s="54">
        <v>3</v>
      </c>
      <c r="G51" s="54"/>
      <c r="H51" s="75">
        <v>0</v>
      </c>
      <c r="I51" s="72">
        <f t="shared" si="2"/>
        <v>0</v>
      </c>
      <c r="J51" s="76">
        <f t="shared" si="3"/>
        <v>0</v>
      </c>
      <c r="K51" s="55">
        <v>2.13</v>
      </c>
    </row>
    <row r="52" spans="1:11" s="8" customFormat="1" ht="24" customHeight="1" thickBot="1">
      <c r="A52" s="36">
        <v>38</v>
      </c>
      <c r="B52" s="37" t="s">
        <v>71</v>
      </c>
      <c r="C52" s="38" t="s">
        <v>123</v>
      </c>
      <c r="D52" s="38" t="s">
        <v>124</v>
      </c>
      <c r="E52" s="38" t="s">
        <v>80</v>
      </c>
      <c r="F52" s="39">
        <v>1</v>
      </c>
      <c r="G52" s="39"/>
      <c r="H52" s="80">
        <v>0</v>
      </c>
      <c r="I52" s="81">
        <f t="shared" si="2"/>
        <v>0</v>
      </c>
      <c r="J52" s="82">
        <f t="shared" si="3"/>
        <v>0</v>
      </c>
      <c r="K52" s="40">
        <v>2.0000000000000002E-5</v>
      </c>
    </row>
    <row r="53" spans="1:11" s="8" customFormat="1" ht="24" customHeight="1" thickBot="1">
      <c r="A53" s="41">
        <v>39</v>
      </c>
      <c r="B53" s="42" t="s">
        <v>100</v>
      </c>
      <c r="C53" s="43" t="s">
        <v>125</v>
      </c>
      <c r="D53" s="43" t="s">
        <v>126</v>
      </c>
      <c r="E53" s="43" t="s">
        <v>80</v>
      </c>
      <c r="F53" s="44">
        <v>1</v>
      </c>
      <c r="G53" s="44"/>
      <c r="H53" s="80">
        <v>0</v>
      </c>
      <c r="I53" s="81">
        <f t="shared" si="2"/>
        <v>0</v>
      </c>
      <c r="J53" s="82">
        <f t="shared" si="3"/>
        <v>0</v>
      </c>
      <c r="K53" s="45">
        <v>0.12242</v>
      </c>
    </row>
    <row r="54" spans="1:11" s="8" customFormat="1" ht="24" customHeight="1" thickBot="1">
      <c r="A54" s="36">
        <v>40</v>
      </c>
      <c r="B54" s="37" t="s">
        <v>71</v>
      </c>
      <c r="C54" s="38" t="s">
        <v>127</v>
      </c>
      <c r="D54" s="38" t="s">
        <v>128</v>
      </c>
      <c r="E54" s="38" t="s">
        <v>80</v>
      </c>
      <c r="F54" s="39">
        <v>1</v>
      </c>
      <c r="G54" s="39"/>
      <c r="H54" s="80">
        <v>0</v>
      </c>
      <c r="I54" s="81">
        <f t="shared" si="2"/>
        <v>0</v>
      </c>
      <c r="J54" s="82">
        <f t="shared" si="3"/>
        <v>0</v>
      </c>
      <c r="K54" s="40">
        <v>6.3400000000000001E-3</v>
      </c>
    </row>
    <row r="55" spans="1:11" s="8" customFormat="1" ht="24" customHeight="1" thickBot="1">
      <c r="A55" s="41">
        <v>41</v>
      </c>
      <c r="B55" s="42" t="s">
        <v>129</v>
      </c>
      <c r="C55" s="43" t="s">
        <v>130</v>
      </c>
      <c r="D55" s="43" t="s">
        <v>131</v>
      </c>
      <c r="E55" s="43" t="s">
        <v>80</v>
      </c>
      <c r="F55" s="44">
        <v>1</v>
      </c>
      <c r="G55" s="44"/>
      <c r="H55" s="80">
        <v>0</v>
      </c>
      <c r="I55" s="81">
        <f t="shared" si="2"/>
        <v>0</v>
      </c>
      <c r="J55" s="82">
        <f t="shared" si="3"/>
        <v>0</v>
      </c>
      <c r="K55" s="45">
        <v>0.14699999999999999</v>
      </c>
    </row>
    <row r="56" spans="1:11" s="8" customFormat="1" ht="13.5" customHeight="1">
      <c r="A56" s="20">
        <v>42</v>
      </c>
      <c r="B56" s="21" t="s">
        <v>71</v>
      </c>
      <c r="C56" s="22" t="s">
        <v>132</v>
      </c>
      <c r="D56" s="22" t="s">
        <v>133</v>
      </c>
      <c r="E56" s="22" t="s">
        <v>99</v>
      </c>
      <c r="F56" s="23">
        <v>18</v>
      </c>
      <c r="G56" s="23"/>
      <c r="H56" s="73">
        <v>0</v>
      </c>
      <c r="I56" s="74">
        <f t="shared" si="2"/>
        <v>0</v>
      </c>
      <c r="J56" s="74">
        <f t="shared" si="3"/>
        <v>0</v>
      </c>
      <c r="K56" s="25">
        <v>0</v>
      </c>
    </row>
    <row r="57" spans="1:11" s="8" customFormat="1" ht="13.5" customHeight="1">
      <c r="A57" s="26">
        <v>43</v>
      </c>
      <c r="B57" s="27" t="s">
        <v>71</v>
      </c>
      <c r="C57" s="28" t="s">
        <v>134</v>
      </c>
      <c r="D57" s="28" t="s">
        <v>135</v>
      </c>
      <c r="E57" s="28" t="s">
        <v>99</v>
      </c>
      <c r="F57" s="29">
        <v>18</v>
      </c>
      <c r="G57" s="29"/>
      <c r="H57" s="69">
        <v>0</v>
      </c>
      <c r="I57" s="70">
        <f t="shared" si="2"/>
        <v>0</v>
      </c>
      <c r="J57" s="70">
        <f t="shared" si="3"/>
        <v>0</v>
      </c>
      <c r="K57" s="30">
        <v>1.8000000000000001E-4</v>
      </c>
    </row>
    <row r="58" spans="1:11" s="8" customFormat="1" ht="24" customHeight="1">
      <c r="A58" s="26">
        <v>44</v>
      </c>
      <c r="B58" s="27" t="s">
        <v>71</v>
      </c>
      <c r="C58" s="28" t="s">
        <v>136</v>
      </c>
      <c r="D58" s="28" t="s">
        <v>137</v>
      </c>
      <c r="E58" s="28" t="s">
        <v>138</v>
      </c>
      <c r="F58" s="29">
        <v>1</v>
      </c>
      <c r="G58" s="29"/>
      <c r="H58" s="69">
        <v>0</v>
      </c>
      <c r="I58" s="70">
        <f t="shared" si="2"/>
        <v>0</v>
      </c>
      <c r="J58" s="70">
        <f t="shared" si="3"/>
        <v>0</v>
      </c>
      <c r="K58" s="30">
        <v>4.2300000000000003E-3</v>
      </c>
    </row>
    <row r="59" spans="1:11" s="8" customFormat="1" ht="24" customHeight="1">
      <c r="A59" s="26">
        <v>45</v>
      </c>
      <c r="B59" s="27" t="s">
        <v>71</v>
      </c>
      <c r="C59" s="28" t="s">
        <v>139</v>
      </c>
      <c r="D59" s="28" t="s">
        <v>140</v>
      </c>
      <c r="E59" s="28" t="s">
        <v>80</v>
      </c>
      <c r="F59" s="29">
        <v>1</v>
      </c>
      <c r="G59" s="29"/>
      <c r="H59" s="69">
        <v>0</v>
      </c>
      <c r="I59" s="70">
        <f t="shared" si="2"/>
        <v>0</v>
      </c>
      <c r="J59" s="70">
        <f t="shared" si="3"/>
        <v>0</v>
      </c>
      <c r="K59" s="30">
        <v>2.1099999999999999E-3</v>
      </c>
    </row>
    <row r="60" spans="1:11" s="8" customFormat="1" ht="13.5" customHeight="1" thickBot="1">
      <c r="A60" s="31">
        <v>46</v>
      </c>
      <c r="B60" s="32" t="s">
        <v>71</v>
      </c>
      <c r="C60" s="33" t="s">
        <v>141</v>
      </c>
      <c r="D60" s="33" t="s">
        <v>142</v>
      </c>
      <c r="E60" s="33" t="s">
        <v>99</v>
      </c>
      <c r="F60" s="34">
        <v>18</v>
      </c>
      <c r="G60" s="34"/>
      <c r="H60" s="75">
        <v>0</v>
      </c>
      <c r="I60" s="72">
        <f t="shared" si="2"/>
        <v>0</v>
      </c>
      <c r="J60" s="76">
        <f t="shared" si="3"/>
        <v>0</v>
      </c>
      <c r="K60" s="35">
        <v>5.94E-3</v>
      </c>
    </row>
    <row r="61" spans="1:11" s="8" customFormat="1" ht="13.5" customHeight="1" thickBot="1">
      <c r="A61" s="41">
        <v>47</v>
      </c>
      <c r="B61" s="42" t="s">
        <v>100</v>
      </c>
      <c r="C61" s="43" t="s">
        <v>143</v>
      </c>
      <c r="D61" s="43" t="s">
        <v>144</v>
      </c>
      <c r="E61" s="43" t="s">
        <v>99</v>
      </c>
      <c r="F61" s="44">
        <v>18</v>
      </c>
      <c r="G61" s="44"/>
      <c r="H61" s="80">
        <v>0</v>
      </c>
      <c r="I61" s="81">
        <f t="shared" si="2"/>
        <v>0</v>
      </c>
      <c r="J61" s="82">
        <f t="shared" si="3"/>
        <v>0</v>
      </c>
      <c r="K61" s="45">
        <v>1.116E-2</v>
      </c>
    </row>
    <row r="62" spans="1:11" s="8" customFormat="1" ht="21" customHeight="1" thickBot="1">
      <c r="A62" s="16"/>
      <c r="B62" s="17"/>
      <c r="C62" s="18" t="s">
        <v>28</v>
      </c>
      <c r="D62" s="18" t="s">
        <v>145</v>
      </c>
      <c r="E62" s="18"/>
      <c r="F62" s="19"/>
      <c r="G62" s="19"/>
      <c r="H62" s="71">
        <v>0</v>
      </c>
      <c r="I62" s="63">
        <f>SUM(I63)</f>
        <v>0</v>
      </c>
      <c r="J62" s="63">
        <f>SUM(J63)</f>
        <v>0</v>
      </c>
      <c r="K62" s="19">
        <v>2.5200000000000001E-3</v>
      </c>
    </row>
    <row r="63" spans="1:11" s="8" customFormat="1" ht="24" customHeight="1" thickBot="1">
      <c r="A63" s="36">
        <v>48</v>
      </c>
      <c r="B63" s="37" t="s">
        <v>34</v>
      </c>
      <c r="C63" s="38" t="s">
        <v>146</v>
      </c>
      <c r="D63" s="38" t="s">
        <v>147</v>
      </c>
      <c r="E63" s="38" t="s">
        <v>99</v>
      </c>
      <c r="F63" s="39">
        <v>36</v>
      </c>
      <c r="G63" s="39"/>
      <c r="H63" s="80">
        <v>0</v>
      </c>
      <c r="I63" s="81">
        <f>ROUND(F63*G63,2)</f>
        <v>0</v>
      </c>
      <c r="J63" s="82">
        <f>ROUND(H63+I63,2)</f>
        <v>0</v>
      </c>
      <c r="K63" s="40">
        <v>2.5200000000000001E-3</v>
      </c>
    </row>
    <row r="64" spans="1:11" s="8" customFormat="1" ht="21" customHeight="1" thickBot="1">
      <c r="A64" s="16"/>
      <c r="B64" s="17"/>
      <c r="C64" s="18" t="s">
        <v>148</v>
      </c>
      <c r="D64" s="18" t="s">
        <v>149</v>
      </c>
      <c r="E64" s="18"/>
      <c r="F64" s="19"/>
      <c r="G64" s="19"/>
      <c r="H64" s="71">
        <v>0</v>
      </c>
      <c r="I64" s="63">
        <f>SUM(I65)</f>
        <v>0</v>
      </c>
      <c r="J64" s="63">
        <f>SUM(J65)</f>
        <v>0</v>
      </c>
      <c r="K64" s="19">
        <v>0</v>
      </c>
    </row>
    <row r="65" spans="1:11" s="8" customFormat="1" ht="24" customHeight="1" thickBot="1">
      <c r="A65" s="36">
        <v>49</v>
      </c>
      <c r="B65" s="37" t="s">
        <v>71</v>
      </c>
      <c r="C65" s="38" t="s">
        <v>150</v>
      </c>
      <c r="D65" s="38" t="s">
        <v>151</v>
      </c>
      <c r="E65" s="38" t="s">
        <v>77</v>
      </c>
      <c r="F65" s="39">
        <v>57.997</v>
      </c>
      <c r="G65" s="39"/>
      <c r="H65" s="80">
        <v>0</v>
      </c>
      <c r="I65" s="81">
        <f>ROUND(F65*G65,2)</f>
        <v>0</v>
      </c>
      <c r="J65" s="82">
        <f>ROUND(H65+I65,2)</f>
        <v>0</v>
      </c>
      <c r="K65" s="40">
        <v>0</v>
      </c>
    </row>
    <row r="66" spans="1:11" s="8" customFormat="1" ht="21" customHeight="1">
      <c r="A66" s="56"/>
      <c r="B66" s="57"/>
      <c r="C66" s="58"/>
      <c r="D66" s="58" t="s">
        <v>152</v>
      </c>
      <c r="E66" s="58"/>
      <c r="F66" s="59"/>
      <c r="G66" s="59"/>
      <c r="H66" s="83">
        <v>0</v>
      </c>
      <c r="I66" s="84">
        <f>I64+I62+I39+I34+I28+I11</f>
        <v>0</v>
      </c>
      <c r="J66" s="84">
        <f>J64+J62+J39+J34+J28+J11</f>
        <v>0</v>
      </c>
      <c r="K66" s="59">
        <v>57.997150253946501</v>
      </c>
    </row>
  </sheetData>
  <sheetProtection selectLockedCells="1" selectUnlockedCells="1"/>
  <mergeCells count="1">
    <mergeCell ref="A4:B4"/>
  </mergeCells>
  <pageMargins left="0.39374999999999999" right="0.39374999999999999" top="0.78749999999999998" bottom="0.78749999999999998" header="0.51180555555555551" footer="0.51180555555555551"/>
  <pageSetup firstPageNumber="0" fitToHeight="100" orientation="landscape" horizontalDpi="300" verticalDpi="300"/>
  <headerFooter alignWithMargins="0"/>
  <ignoredErrors>
    <ignoredError sqref="I28:J28 I34:J34 I39:J39 I62:J6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2. Rozpočet - štandard na šírku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</dc:creator>
  <cp:lastModifiedBy>Jose</cp:lastModifiedBy>
  <dcterms:created xsi:type="dcterms:W3CDTF">2016-07-15T09:22:00Z</dcterms:created>
  <dcterms:modified xsi:type="dcterms:W3CDTF">2016-07-15T09:22:00Z</dcterms:modified>
</cp:coreProperties>
</file>